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.martin\AppData\Local\Microsoft\Windows\INetCache\Content.Outlook\SYXRZQSU\"/>
    </mc:Choice>
  </mc:AlternateContent>
  <xr:revisionPtr revIDLastSave="0" documentId="13_ncr:1_{310BA2AF-FA4F-4F7C-B18F-7C2217656075}" xr6:coauthVersionLast="47" xr6:coauthVersionMax="47" xr10:uidLastSave="{00000000-0000-0000-0000-000000000000}"/>
  <bookViews>
    <workbookView xWindow="27570" yWindow="1680" windowWidth="18810" windowHeight="17160" xr2:uid="{57FA44A9-F674-4C40-9C83-96502E5DF925}"/>
  </bookViews>
  <sheets>
    <sheet name="For Board Documents" sheetId="7" r:id="rId1"/>
  </sheets>
  <definedNames>
    <definedName name="_xlnm.Print_Area" localSheetId="0">'For Board Documents'!$A$1:$F$72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7" l="1"/>
  <c r="E71" i="7"/>
  <c r="F71" i="7" s="1"/>
  <c r="I71" i="7" s="1"/>
  <c r="J71" i="7" s="1"/>
  <c r="G21" i="7"/>
  <c r="F10" i="7"/>
  <c r="I10" i="7" s="1"/>
  <c r="J10" i="7" s="1"/>
  <c r="F11" i="7"/>
  <c r="I11" i="7" s="1"/>
  <c r="J11" i="7" s="1"/>
  <c r="F12" i="7"/>
  <c r="I12" i="7" s="1"/>
  <c r="J12" i="7" s="1"/>
  <c r="F13" i="7"/>
  <c r="G13" i="7" s="1"/>
  <c r="F14" i="7"/>
  <c r="G14" i="7" s="1"/>
  <c r="F15" i="7"/>
  <c r="G15" i="7" s="1"/>
  <c r="F16" i="7"/>
  <c r="G16" i="7" s="1"/>
  <c r="F17" i="7"/>
  <c r="I17" i="7" s="1"/>
  <c r="J17" i="7" s="1"/>
  <c r="F18" i="7"/>
  <c r="I18" i="7" s="1"/>
  <c r="J18" i="7" s="1"/>
  <c r="F19" i="7"/>
  <c r="I19" i="7" s="1"/>
  <c r="J19" i="7" s="1"/>
  <c r="F20" i="7"/>
  <c r="I20" i="7" s="1"/>
  <c r="J20" i="7" s="1"/>
  <c r="F21" i="7"/>
  <c r="I21" i="7" s="1"/>
  <c r="J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I28" i="7" s="1"/>
  <c r="J28" i="7" s="1"/>
  <c r="F29" i="7"/>
  <c r="I29" i="7" s="1"/>
  <c r="J29" i="7" s="1"/>
  <c r="F30" i="7"/>
  <c r="I30" i="7" s="1"/>
  <c r="J30" i="7" s="1"/>
  <c r="F31" i="7"/>
  <c r="I31" i="7" s="1"/>
  <c r="J31" i="7" s="1"/>
  <c r="F32" i="7"/>
  <c r="I32" i="7" s="1"/>
  <c r="J32" i="7" s="1"/>
  <c r="F33" i="7"/>
  <c r="I33" i="7" s="1"/>
  <c r="J33" i="7" s="1"/>
  <c r="F34" i="7"/>
  <c r="I34" i="7" s="1"/>
  <c r="J34" i="7" s="1"/>
  <c r="F35" i="7"/>
  <c r="I35" i="7" s="1"/>
  <c r="J35" i="7" s="1"/>
  <c r="F36" i="7"/>
  <c r="I36" i="7" s="1"/>
  <c r="J36" i="7" s="1"/>
  <c r="F37" i="7"/>
  <c r="I37" i="7" s="1"/>
  <c r="J37" i="7" s="1"/>
  <c r="F38" i="7"/>
  <c r="I38" i="7" s="1"/>
  <c r="J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I48" i="7" s="1"/>
  <c r="J48" i="7" s="1"/>
  <c r="F49" i="7"/>
  <c r="I49" i="7" s="1"/>
  <c r="J49" i="7" s="1"/>
  <c r="F50" i="7"/>
  <c r="I50" i="7" s="1"/>
  <c r="J50" i="7" s="1"/>
  <c r="F51" i="7"/>
  <c r="I51" i="7" s="1"/>
  <c r="J51" i="7" s="1"/>
  <c r="F52" i="7"/>
  <c r="I52" i="7" s="1"/>
  <c r="J52" i="7" s="1"/>
  <c r="F53" i="7"/>
  <c r="I53" i="7" s="1"/>
  <c r="J53" i="7" s="1"/>
  <c r="F54" i="7"/>
  <c r="G54" i="7" s="1"/>
  <c r="F55" i="7"/>
  <c r="G55" i="7" s="1"/>
  <c r="F56" i="7"/>
  <c r="G56" i="7" s="1"/>
  <c r="F57" i="7"/>
  <c r="G57" i="7" s="1"/>
  <c r="F58" i="7"/>
  <c r="I58" i="7" s="1"/>
  <c r="J58" i="7" s="1"/>
  <c r="F59" i="7"/>
  <c r="I59" i="7" s="1"/>
  <c r="J59" i="7" s="1"/>
  <c r="F60" i="7"/>
  <c r="G60" i="7" s="1"/>
  <c r="F61" i="7"/>
  <c r="I61" i="7" s="1"/>
  <c r="J61" i="7" s="1"/>
  <c r="F62" i="7"/>
  <c r="G62" i="7" s="1"/>
  <c r="F63" i="7"/>
  <c r="I63" i="7" s="1"/>
  <c r="J63" i="7" s="1"/>
  <c r="F64" i="7"/>
  <c r="I64" i="7" s="1"/>
  <c r="J64" i="7" s="1"/>
  <c r="F65" i="7"/>
  <c r="G65" i="7" s="1"/>
  <c r="F66" i="7"/>
  <c r="I66" i="7" s="1"/>
  <c r="J66" i="7" s="1"/>
  <c r="F67" i="7"/>
  <c r="G67" i="7" s="1"/>
  <c r="F68" i="7"/>
  <c r="I68" i="7" s="1"/>
  <c r="J68" i="7" s="1"/>
  <c r="F69" i="7"/>
  <c r="I69" i="7" s="1"/>
  <c r="J69" i="7" s="1"/>
  <c r="F70" i="7"/>
  <c r="I70" i="7" s="1"/>
  <c r="J70" i="7" s="1"/>
  <c r="F9" i="7"/>
  <c r="I9" i="7" s="1"/>
  <c r="J9" i="7" s="1"/>
  <c r="D72" i="7"/>
  <c r="E72" i="7" l="1"/>
  <c r="G19" i="7"/>
  <c r="G70" i="7"/>
  <c r="G37" i="7"/>
  <c r="G36" i="7"/>
  <c r="G35" i="7"/>
  <c r="G34" i="7"/>
  <c r="G49" i="7"/>
  <c r="G33" i="7"/>
  <c r="G20" i="7"/>
  <c r="I67" i="7"/>
  <c r="J67" i="7" s="1"/>
  <c r="G69" i="7"/>
  <c r="G18" i="7"/>
  <c r="I47" i="7"/>
  <c r="J47" i="7" s="1"/>
  <c r="G68" i="7"/>
  <c r="G17" i="7"/>
  <c r="G66" i="7"/>
  <c r="I27" i="7"/>
  <c r="J27" i="7" s="1"/>
  <c r="G53" i="7"/>
  <c r="G52" i="7"/>
  <c r="G51" i="7"/>
  <c r="G50" i="7"/>
  <c r="I56" i="7"/>
  <c r="J56" i="7" s="1"/>
  <c r="I46" i="7"/>
  <c r="J46" i="7" s="1"/>
  <c r="I26" i="7"/>
  <c r="J26" i="7" s="1"/>
  <c r="I55" i="7"/>
  <c r="J55" i="7" s="1"/>
  <c r="I45" i="7"/>
  <c r="J45" i="7" s="1"/>
  <c r="I16" i="7"/>
  <c r="J16" i="7" s="1"/>
  <c r="I65" i="7"/>
  <c r="J65" i="7" s="1"/>
  <c r="I25" i="7"/>
  <c r="J25" i="7" s="1"/>
  <c r="I15" i="7"/>
  <c r="J15" i="7" s="1"/>
  <c r="G48" i="7"/>
  <c r="G32" i="7"/>
  <c r="I54" i="7"/>
  <c r="J54" i="7" s="1"/>
  <c r="I44" i="7"/>
  <c r="J44" i="7" s="1"/>
  <c r="G64" i="7"/>
  <c r="G31" i="7"/>
  <c r="I43" i="7"/>
  <c r="J43" i="7" s="1"/>
  <c r="I24" i="7"/>
  <c r="J24" i="7" s="1"/>
  <c r="I14" i="7"/>
  <c r="J14" i="7" s="1"/>
  <c r="G63" i="7"/>
  <c r="G30" i="7"/>
  <c r="I23" i="7"/>
  <c r="J23" i="7" s="1"/>
  <c r="I13" i="7"/>
  <c r="J13" i="7" s="1"/>
  <c r="G61" i="7"/>
  <c r="G29" i="7"/>
  <c r="G12" i="7"/>
  <c r="G9" i="7"/>
  <c r="I62" i="7"/>
  <c r="J62" i="7" s="1"/>
  <c r="I42" i="7"/>
  <c r="J42" i="7" s="1"/>
  <c r="I22" i="7"/>
  <c r="J22" i="7" s="1"/>
  <c r="I57" i="7"/>
  <c r="J57" i="7" s="1"/>
  <c r="G11" i="7"/>
  <c r="G59" i="7"/>
  <c r="G10" i="7"/>
  <c r="I41" i="7"/>
  <c r="J41" i="7" s="1"/>
  <c r="G28" i="7"/>
  <c r="G58" i="7"/>
  <c r="I60" i="7"/>
  <c r="J60" i="7" s="1"/>
  <c r="I40" i="7"/>
  <c r="J40" i="7" s="1"/>
  <c r="I39" i="7"/>
  <c r="J39" i="7" s="1"/>
  <c r="G38" i="7"/>
  <c r="F72" i="7"/>
  <c r="I72" i="7" s="1"/>
  <c r="J72" i="7" s="1"/>
  <c r="G71" i="7"/>
  <c r="G72" i="7" l="1"/>
</calcChain>
</file>

<file path=xl/sharedStrings.xml><?xml version="1.0" encoding="utf-8"?>
<sst xmlns="http://schemas.openxmlformats.org/spreadsheetml/2006/main" count="72" uniqueCount="72">
  <si>
    <t>County Fair</t>
  </si>
  <si>
    <t>Legal Services</t>
  </si>
  <si>
    <t>1st Quarter</t>
  </si>
  <si>
    <t>Left to Appropriate</t>
  </si>
  <si>
    <t>Department</t>
  </si>
  <si>
    <t>Board of Supervisors</t>
  </si>
  <si>
    <t>County Administrator</t>
  </si>
  <si>
    <t>Finance Department</t>
  </si>
  <si>
    <t>Information Technology</t>
  </si>
  <si>
    <t>Commissioner of the Revenue</t>
  </si>
  <si>
    <t>Mapping</t>
  </si>
  <si>
    <t>Assessor</t>
  </si>
  <si>
    <t>Treasurer</t>
  </si>
  <si>
    <t>Electoral Board</t>
  </si>
  <si>
    <t>Registrar</t>
  </si>
  <si>
    <t>Circuit Court, Judges Office</t>
  </si>
  <si>
    <t>District Courts</t>
  </si>
  <si>
    <t>Juvenile Court</t>
  </si>
  <si>
    <t>Magistrate's Office</t>
  </si>
  <si>
    <t>Clerk of the Circuit Court</t>
  </si>
  <si>
    <t>Commonwealth's Attorney</t>
  </si>
  <si>
    <t>Victim Witness Grant Program</t>
  </si>
  <si>
    <t>Courtroom Security</t>
  </si>
  <si>
    <t>Law Library</t>
  </si>
  <si>
    <t>Sheriff</t>
  </si>
  <si>
    <t>Day Reporting</t>
  </si>
  <si>
    <t>Highway Safety</t>
  </si>
  <si>
    <t>Volunteer Fire Departments</t>
  </si>
  <si>
    <t>Volunteer Rescue Squads</t>
  </si>
  <si>
    <t>Emergency Communications</t>
  </si>
  <si>
    <t>New River Jail Authority Payments</t>
  </si>
  <si>
    <t>Juvenile Detention, Youth and Family Services</t>
  </si>
  <si>
    <t>Probation</t>
  </si>
  <si>
    <t>Building Inspector</t>
  </si>
  <si>
    <t>Animal Control</t>
  </si>
  <si>
    <t>Emergency Services</t>
  </si>
  <si>
    <t>Carroll Fire and Rescue</t>
  </si>
  <si>
    <t>Litter Control</t>
  </si>
  <si>
    <t>Solid Waste Authority</t>
  </si>
  <si>
    <t>Public Service Authority</t>
  </si>
  <si>
    <t>Cana Trash Site Operation</t>
  </si>
  <si>
    <t>Maintenance of County Complex</t>
  </si>
  <si>
    <t>Maintenance of Cannery</t>
  </si>
  <si>
    <t>Maintenance of General Properties</t>
  </si>
  <si>
    <t xml:space="preserve">Maintenance Force    </t>
  </si>
  <si>
    <t>Woodlawn School</t>
  </si>
  <si>
    <t>Supplement to Local Heath Department</t>
  </si>
  <si>
    <t>Mount Rogers CSB (Mental Health)</t>
  </si>
  <si>
    <t>Public Assistance and Welfare Administration</t>
  </si>
  <si>
    <t>Children's Services Act</t>
  </si>
  <si>
    <t>Senior Citizens Programs</t>
  </si>
  <si>
    <t>Recreation Department</t>
  </si>
  <si>
    <t>Library</t>
  </si>
  <si>
    <t>Tourism</t>
  </si>
  <si>
    <t>Planning Commission</t>
  </si>
  <si>
    <t>Economic Development</t>
  </si>
  <si>
    <t>Small Business Dev Center</t>
  </si>
  <si>
    <t>Soil and Water Conservation District</t>
  </si>
  <si>
    <t>Cooperative Extension and Education Programs</t>
  </si>
  <si>
    <t>Farmers' Market</t>
  </si>
  <si>
    <t>Community Colleges</t>
  </si>
  <si>
    <t>School Board</t>
  </si>
  <si>
    <t>Twin Co. Airport Contribution</t>
  </si>
  <si>
    <t>Transfers</t>
  </si>
  <si>
    <t>Nondepartmental</t>
  </si>
  <si>
    <t>Total</t>
  </si>
  <si>
    <t>Final Budget FY21-22</t>
  </si>
  <si>
    <t>Appropriations</t>
  </si>
  <si>
    <t>2nd Quarter</t>
  </si>
  <si>
    <t>3rd Quarter</t>
  </si>
  <si>
    <t>Carroll County, Virginia</t>
  </si>
  <si>
    <t>Quarterly Appropriation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</si>
</sst>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b/>
      <sz val="11"/>
      <color theme="1"/>
      <name val="Trebuchet MS"/>
      <family val="2"/>
    </font>
    <font>
      <sz val="8"/>
      <name val="Trebuchet MS"/>
      <family val="2"/>
    </font>
    <font>
      <sz val="8"/>
      <color rgb="FF000000"/>
      <name val="Trebuchet MS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/>
    <xf numFmtId="41" fontId="7" fillId="0" borderId="2" xfId="0" applyNumberFormat="1" applyFont="1" applyFill="1" applyBorder="1"/>
    <xf numFmtId="0" fontId="7" fillId="0" borderId="1" xfId="0" applyFont="1" applyFill="1" applyBorder="1"/>
    <xf numFmtId="41" fontId="7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41" fontId="9" fillId="0" borderId="1" xfId="0" applyNumberFormat="1" applyFont="1" applyBorder="1"/>
    <xf numFmtId="41" fontId="3" fillId="0" borderId="0" xfId="0" applyNumberFormat="1" applyFont="1"/>
    <xf numFmtId="0" fontId="5" fillId="0" borderId="1" xfId="0" applyFont="1" applyFill="1" applyBorder="1"/>
    <xf numFmtId="42" fontId="5" fillId="0" borderId="1" xfId="0" applyNumberFormat="1" applyFont="1" applyFill="1" applyBorder="1"/>
    <xf numFmtId="42" fontId="8" fillId="0" borderId="2" xfId="0" applyNumberFormat="1" applyFont="1" applyFill="1" applyBorder="1" applyAlignment="1" applyProtection="1">
      <alignment horizontal="right" vertical="center"/>
      <protection locked="0"/>
    </xf>
    <xf numFmtId="42" fontId="7" fillId="0" borderId="2" xfId="0" applyNumberFormat="1" applyFont="1" applyFill="1" applyBorder="1"/>
    <xf numFmtId="42" fontId="9" fillId="0" borderId="2" xfId="0" applyNumberFormat="1" applyFont="1" applyBorder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5">
    <cellStyle name="Comma 2" xfId="2" xr:uid="{409272D2-D23C-4528-8F0E-AC288DD20CE0}"/>
    <cellStyle name="Currency 2" xfId="4" xr:uid="{7A71528B-83BA-4CB7-8754-DD412D81F978}"/>
    <cellStyle name="Normal" xfId="0" builtinId="0"/>
    <cellStyle name="Normal 2" xfId="1" xr:uid="{25C07DDD-C796-426B-BB54-78C3D555AE53}"/>
    <cellStyle name="Percent 2" xfId="3" xr:uid="{F7B80194-51BC-4292-8361-259117CC2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5B2E-CE0D-4E60-BC42-3BCEECF677BF}">
  <sheetPr>
    <pageSetUpPr fitToPage="1"/>
  </sheetPr>
  <dimension ref="A1:J72"/>
  <sheetViews>
    <sheetView tabSelected="1" zoomScaleNormal="100" workbookViewId="0">
      <selection activeCell="C65" sqref="C65"/>
    </sheetView>
  </sheetViews>
  <sheetFormatPr defaultRowHeight="16.5" x14ac:dyDescent="0.3"/>
  <cols>
    <col min="1" max="1" width="35.28515625" style="8" customWidth="1"/>
    <col min="2" max="5" width="10.7109375" style="8" customWidth="1"/>
    <col min="6" max="6" width="10.7109375" style="9" customWidth="1"/>
    <col min="7" max="7" width="10.42578125" style="1" hidden="1" customWidth="1"/>
    <col min="8" max="8" width="0" style="1" hidden="1" customWidth="1"/>
    <col min="9" max="9" width="13.7109375" style="1" hidden="1" customWidth="1"/>
    <col min="10" max="10" width="0" style="1" hidden="1" customWidth="1"/>
    <col min="11" max="16384" width="9.140625" style="1"/>
  </cols>
  <sheetData>
    <row r="1" spans="1:10" x14ac:dyDescent="0.3">
      <c r="A1" s="17" t="s">
        <v>70</v>
      </c>
      <c r="B1" s="17"/>
      <c r="C1" s="17"/>
      <c r="D1" s="17"/>
      <c r="E1" s="17"/>
      <c r="F1" s="17"/>
    </row>
    <row r="2" spans="1:10" x14ac:dyDescent="0.3">
      <c r="A2" s="17" t="s">
        <v>71</v>
      </c>
      <c r="B2" s="17"/>
      <c r="C2" s="17"/>
      <c r="D2" s="17"/>
      <c r="E2" s="17"/>
      <c r="F2" s="17"/>
    </row>
    <row r="3" spans="1:10" x14ac:dyDescent="0.3">
      <c r="A3" s="18">
        <v>44543</v>
      </c>
      <c r="B3" s="18"/>
      <c r="C3" s="18"/>
      <c r="D3" s="18"/>
      <c r="E3" s="18"/>
      <c r="F3" s="18"/>
    </row>
    <row r="5" spans="1:10" ht="17.25" thickBot="1" x14ac:dyDescent="0.35">
      <c r="A5" s="2"/>
      <c r="B5" s="2"/>
      <c r="C5" s="2"/>
      <c r="D5" s="2"/>
      <c r="E5" s="2"/>
      <c r="F5" s="3"/>
    </row>
    <row r="6" spans="1:10" ht="14.45" customHeight="1" x14ac:dyDescent="0.3">
      <c r="A6" s="22" t="s">
        <v>4</v>
      </c>
      <c r="B6" s="19" t="s">
        <v>66</v>
      </c>
      <c r="C6" s="19" t="s">
        <v>2</v>
      </c>
      <c r="D6" s="19" t="s">
        <v>68</v>
      </c>
      <c r="E6" s="19" t="s">
        <v>69</v>
      </c>
      <c r="F6" s="19" t="s">
        <v>3</v>
      </c>
    </row>
    <row r="7" spans="1:10" ht="14.45" customHeight="1" x14ac:dyDescent="0.3">
      <c r="A7" s="23"/>
      <c r="B7" s="20"/>
      <c r="C7" s="20"/>
      <c r="D7" s="20"/>
      <c r="E7" s="20"/>
      <c r="F7" s="20"/>
    </row>
    <row r="8" spans="1:10" ht="17.25" thickBot="1" x14ac:dyDescent="0.35">
      <c r="A8" s="24"/>
      <c r="B8" s="21"/>
      <c r="C8" s="21"/>
      <c r="D8" s="21"/>
      <c r="E8" s="21"/>
      <c r="F8" s="21"/>
    </row>
    <row r="9" spans="1:10" x14ac:dyDescent="0.3">
      <c r="A9" s="4" t="s">
        <v>5</v>
      </c>
      <c r="B9" s="14">
        <v>248128.3</v>
      </c>
      <c r="C9" s="15">
        <v>112548.325</v>
      </c>
      <c r="D9" s="16">
        <v>45193.324999999997</v>
      </c>
      <c r="E9" s="16">
        <v>45193.324999999997</v>
      </c>
      <c r="F9" s="15">
        <f>+B9-C9-D9-E9</f>
        <v>45193.324999999983</v>
      </c>
      <c r="G9" s="11">
        <f>+E9-F9</f>
        <v>0</v>
      </c>
      <c r="H9" s="11"/>
      <c r="I9" s="11">
        <f>+C9+D9+E9+F9</f>
        <v>248128.29999999996</v>
      </c>
      <c r="J9" s="11">
        <f>+B9-I9</f>
        <v>0</v>
      </c>
    </row>
    <row r="10" spans="1:10" x14ac:dyDescent="0.3">
      <c r="A10" s="6" t="s">
        <v>6</v>
      </c>
      <c r="B10" s="7">
        <v>371990.7</v>
      </c>
      <c r="C10" s="7">
        <v>94908.675000000003</v>
      </c>
      <c r="D10" s="10">
        <v>92360.675000000003</v>
      </c>
      <c r="E10" s="10">
        <v>92360.675000000003</v>
      </c>
      <c r="F10" s="5">
        <f t="shared" ref="F10:F71" si="0">+B10-C10-D10-E10</f>
        <v>92360.675000000032</v>
      </c>
      <c r="G10" s="11">
        <f t="shared" ref="G10:G72" si="1">+E10-F10</f>
        <v>0</v>
      </c>
      <c r="I10" s="11">
        <f t="shared" ref="I10:I72" si="2">+C10+D10+E10+F10</f>
        <v>371990.70000000007</v>
      </c>
      <c r="J10" s="11">
        <f t="shared" ref="J10:J72" si="3">+B10-I10</f>
        <v>0</v>
      </c>
    </row>
    <row r="11" spans="1:10" x14ac:dyDescent="0.3">
      <c r="A11" s="6" t="s">
        <v>7</v>
      </c>
      <c r="B11" s="7">
        <v>286098.59999999998</v>
      </c>
      <c r="C11" s="7">
        <v>95524.65</v>
      </c>
      <c r="D11" s="10">
        <v>63524.65</v>
      </c>
      <c r="E11" s="10">
        <v>63524.65</v>
      </c>
      <c r="F11" s="5">
        <f t="shared" si="0"/>
        <v>63524.649999999987</v>
      </c>
      <c r="G11" s="11">
        <f t="shared" si="1"/>
        <v>0</v>
      </c>
      <c r="I11" s="11">
        <f t="shared" si="2"/>
        <v>286098.59999999998</v>
      </c>
      <c r="J11" s="11">
        <f t="shared" si="3"/>
        <v>0</v>
      </c>
    </row>
    <row r="12" spans="1:10" x14ac:dyDescent="0.3">
      <c r="A12" s="6" t="s">
        <v>1</v>
      </c>
      <c r="B12" s="7">
        <v>75000</v>
      </c>
      <c r="C12" s="7">
        <v>18750</v>
      </c>
      <c r="D12" s="10">
        <v>18750</v>
      </c>
      <c r="E12" s="10">
        <v>18750</v>
      </c>
      <c r="F12" s="5">
        <f t="shared" si="0"/>
        <v>18750</v>
      </c>
      <c r="G12" s="11">
        <f t="shared" si="1"/>
        <v>0</v>
      </c>
      <c r="I12" s="11">
        <f t="shared" si="2"/>
        <v>75000</v>
      </c>
      <c r="J12" s="11">
        <f t="shared" si="3"/>
        <v>0</v>
      </c>
    </row>
    <row r="13" spans="1:10" x14ac:dyDescent="0.3">
      <c r="A13" s="6" t="s">
        <v>8</v>
      </c>
      <c r="B13" s="7">
        <v>279032</v>
      </c>
      <c r="C13" s="7">
        <v>77340.5</v>
      </c>
      <c r="D13" s="10">
        <v>69730.5</v>
      </c>
      <c r="E13" s="10">
        <v>69730.5</v>
      </c>
      <c r="F13" s="5">
        <f t="shared" si="0"/>
        <v>62230.5</v>
      </c>
      <c r="G13" s="11">
        <f>+E13-F13</f>
        <v>7500</v>
      </c>
      <c r="I13" s="11">
        <f t="shared" si="2"/>
        <v>279032</v>
      </c>
      <c r="J13" s="11">
        <f t="shared" si="3"/>
        <v>0</v>
      </c>
    </row>
    <row r="14" spans="1:10" x14ac:dyDescent="0.3">
      <c r="A14" s="6" t="s">
        <v>9</v>
      </c>
      <c r="B14" s="7">
        <v>412094.2</v>
      </c>
      <c r="C14" s="7">
        <v>104411.05</v>
      </c>
      <c r="D14" s="10">
        <v>102561.05</v>
      </c>
      <c r="E14" s="10">
        <v>102561.05</v>
      </c>
      <c r="F14" s="5">
        <f t="shared" si="0"/>
        <v>102561.05000000003</v>
      </c>
      <c r="G14" s="11">
        <f t="shared" si="1"/>
        <v>0</v>
      </c>
      <c r="I14" s="11">
        <f t="shared" si="2"/>
        <v>412094.20000000007</v>
      </c>
      <c r="J14" s="11">
        <f t="shared" si="3"/>
        <v>0</v>
      </c>
    </row>
    <row r="15" spans="1:10" x14ac:dyDescent="0.3">
      <c r="A15" s="6" t="s">
        <v>10</v>
      </c>
      <c r="B15" s="7">
        <v>44860</v>
      </c>
      <c r="C15" s="7">
        <v>11215</v>
      </c>
      <c r="D15" s="10">
        <v>11215</v>
      </c>
      <c r="E15" s="10">
        <v>11215</v>
      </c>
      <c r="F15" s="5">
        <f t="shared" si="0"/>
        <v>11215</v>
      </c>
      <c r="G15" s="11">
        <f t="shared" si="1"/>
        <v>0</v>
      </c>
      <c r="I15" s="11">
        <f t="shared" si="2"/>
        <v>44860</v>
      </c>
      <c r="J15" s="11">
        <f t="shared" si="3"/>
        <v>0</v>
      </c>
    </row>
    <row r="16" spans="1:10" hidden="1" x14ac:dyDescent="0.3">
      <c r="A16" s="6" t="s">
        <v>11</v>
      </c>
      <c r="B16" s="7">
        <v>0</v>
      </c>
      <c r="C16" s="7">
        <v>0</v>
      </c>
      <c r="D16" s="10">
        <v>0</v>
      </c>
      <c r="E16" s="10">
        <v>0</v>
      </c>
      <c r="F16" s="5">
        <f t="shared" si="0"/>
        <v>0</v>
      </c>
      <c r="G16" s="11">
        <f t="shared" si="1"/>
        <v>0</v>
      </c>
      <c r="I16" s="11">
        <f t="shared" si="2"/>
        <v>0</v>
      </c>
      <c r="J16" s="11">
        <f t="shared" si="3"/>
        <v>0</v>
      </c>
    </row>
    <row r="17" spans="1:10" x14ac:dyDescent="0.3">
      <c r="A17" s="6" t="s">
        <v>12</v>
      </c>
      <c r="B17" s="7">
        <v>469300.4</v>
      </c>
      <c r="C17" s="7">
        <v>117512.6</v>
      </c>
      <c r="D17" s="10">
        <v>117262.6</v>
      </c>
      <c r="E17" s="10">
        <v>117262.6</v>
      </c>
      <c r="F17" s="5">
        <f t="shared" si="0"/>
        <v>117262.60000000003</v>
      </c>
      <c r="G17" s="11">
        <f t="shared" si="1"/>
        <v>0</v>
      </c>
      <c r="I17" s="11">
        <f t="shared" si="2"/>
        <v>469300.40000000008</v>
      </c>
      <c r="J17" s="11">
        <f t="shared" si="3"/>
        <v>0</v>
      </c>
    </row>
    <row r="18" spans="1:10" x14ac:dyDescent="0.3">
      <c r="A18" s="6" t="s">
        <v>13</v>
      </c>
      <c r="B18" s="7">
        <v>519020</v>
      </c>
      <c r="C18" s="7">
        <v>449510</v>
      </c>
      <c r="D18" s="10">
        <v>34755</v>
      </c>
      <c r="E18" s="10">
        <v>34755</v>
      </c>
      <c r="F18" s="5">
        <f t="shared" si="0"/>
        <v>0</v>
      </c>
      <c r="G18" s="11">
        <f t="shared" si="1"/>
        <v>34755</v>
      </c>
      <c r="I18" s="11">
        <f t="shared" si="2"/>
        <v>519020</v>
      </c>
      <c r="J18" s="11">
        <f t="shared" si="3"/>
        <v>0</v>
      </c>
    </row>
    <row r="19" spans="1:10" x14ac:dyDescent="0.3">
      <c r="A19" s="6" t="s">
        <v>14</v>
      </c>
      <c r="B19" s="7">
        <v>165548</v>
      </c>
      <c r="C19" s="7">
        <v>41688.5</v>
      </c>
      <c r="D19" s="10">
        <v>41286.5</v>
      </c>
      <c r="E19" s="10">
        <v>41286.5</v>
      </c>
      <c r="F19" s="5">
        <f t="shared" si="0"/>
        <v>41286.5</v>
      </c>
      <c r="G19" s="11">
        <f t="shared" si="1"/>
        <v>0</v>
      </c>
      <c r="I19" s="11">
        <f t="shared" si="2"/>
        <v>165548</v>
      </c>
      <c r="J19" s="11">
        <f t="shared" si="3"/>
        <v>0</v>
      </c>
    </row>
    <row r="20" spans="1:10" x14ac:dyDescent="0.3">
      <c r="A20" s="6" t="s">
        <v>15</v>
      </c>
      <c r="B20" s="7">
        <v>69478</v>
      </c>
      <c r="C20" s="7">
        <v>17369.5</v>
      </c>
      <c r="D20" s="10">
        <v>17369.5</v>
      </c>
      <c r="E20" s="10">
        <v>17369.5</v>
      </c>
      <c r="F20" s="5">
        <f t="shared" si="0"/>
        <v>17369.5</v>
      </c>
      <c r="G20" s="11">
        <f t="shared" si="1"/>
        <v>0</v>
      </c>
      <c r="I20" s="11">
        <f t="shared" si="2"/>
        <v>69478</v>
      </c>
      <c r="J20" s="11">
        <f t="shared" si="3"/>
        <v>0</v>
      </c>
    </row>
    <row r="21" spans="1:10" x14ac:dyDescent="0.3">
      <c r="A21" s="6" t="s">
        <v>16</v>
      </c>
      <c r="B21" s="7">
        <v>15565</v>
      </c>
      <c r="C21" s="7">
        <v>3891.25</v>
      </c>
      <c r="D21" s="10">
        <v>3891.25</v>
      </c>
      <c r="E21" s="10">
        <v>3891.25</v>
      </c>
      <c r="F21" s="5">
        <f t="shared" si="0"/>
        <v>3891.25</v>
      </c>
      <c r="G21" s="11">
        <f t="shared" si="1"/>
        <v>0</v>
      </c>
      <c r="I21" s="11">
        <f t="shared" si="2"/>
        <v>15565</v>
      </c>
      <c r="J21" s="11">
        <f t="shared" si="3"/>
        <v>0</v>
      </c>
    </row>
    <row r="22" spans="1:10" x14ac:dyDescent="0.3">
      <c r="A22" s="6" t="s">
        <v>17</v>
      </c>
      <c r="B22" s="7">
        <v>9800</v>
      </c>
      <c r="C22" s="7">
        <v>2450</v>
      </c>
      <c r="D22" s="10">
        <v>2450</v>
      </c>
      <c r="E22" s="10">
        <v>2450</v>
      </c>
      <c r="F22" s="5">
        <f t="shared" si="0"/>
        <v>2450</v>
      </c>
      <c r="G22" s="11">
        <f t="shared" si="1"/>
        <v>0</v>
      </c>
      <c r="I22" s="11">
        <f t="shared" si="2"/>
        <v>9800</v>
      </c>
      <c r="J22" s="11">
        <f t="shared" si="3"/>
        <v>0</v>
      </c>
    </row>
    <row r="23" spans="1:10" x14ac:dyDescent="0.3">
      <c r="A23" s="6" t="s">
        <v>18</v>
      </c>
      <c r="B23" s="7">
        <v>3365</v>
      </c>
      <c r="C23" s="7">
        <v>841.25</v>
      </c>
      <c r="D23" s="10">
        <v>841.25</v>
      </c>
      <c r="E23" s="10">
        <v>841.25</v>
      </c>
      <c r="F23" s="5">
        <f t="shared" si="0"/>
        <v>841.25</v>
      </c>
      <c r="G23" s="11">
        <f t="shared" si="1"/>
        <v>0</v>
      </c>
      <c r="I23" s="11">
        <f t="shared" si="2"/>
        <v>3365</v>
      </c>
      <c r="J23" s="11">
        <f t="shared" si="3"/>
        <v>0</v>
      </c>
    </row>
    <row r="24" spans="1:10" x14ac:dyDescent="0.3">
      <c r="A24" s="6" t="s">
        <v>19</v>
      </c>
      <c r="B24" s="7">
        <v>581115</v>
      </c>
      <c r="C24" s="7">
        <v>145577.25</v>
      </c>
      <c r="D24" s="10">
        <v>145179.25</v>
      </c>
      <c r="E24" s="10">
        <v>145179.25</v>
      </c>
      <c r="F24" s="5">
        <f t="shared" si="0"/>
        <v>145179.25</v>
      </c>
      <c r="G24" s="11">
        <f t="shared" si="1"/>
        <v>0</v>
      </c>
      <c r="I24" s="11">
        <f t="shared" si="2"/>
        <v>581115</v>
      </c>
      <c r="J24" s="11">
        <f t="shared" si="3"/>
        <v>0</v>
      </c>
    </row>
    <row r="25" spans="1:10" x14ac:dyDescent="0.3">
      <c r="A25" s="6" t="s">
        <v>20</v>
      </c>
      <c r="B25" s="7">
        <v>772695</v>
      </c>
      <c r="C25" s="7">
        <v>193596</v>
      </c>
      <c r="D25" s="10">
        <v>193033</v>
      </c>
      <c r="E25" s="10">
        <v>193033</v>
      </c>
      <c r="F25" s="5">
        <f t="shared" si="0"/>
        <v>193033</v>
      </c>
      <c r="G25" s="11">
        <f t="shared" si="1"/>
        <v>0</v>
      </c>
      <c r="I25" s="11">
        <f t="shared" si="2"/>
        <v>772695</v>
      </c>
      <c r="J25" s="11">
        <f t="shared" si="3"/>
        <v>0</v>
      </c>
    </row>
    <row r="26" spans="1:10" x14ac:dyDescent="0.3">
      <c r="A26" s="6" t="s">
        <v>21</v>
      </c>
      <c r="B26" s="7">
        <v>98663</v>
      </c>
      <c r="C26" s="7">
        <v>24719.75</v>
      </c>
      <c r="D26" s="10">
        <v>24647.75</v>
      </c>
      <c r="E26" s="10">
        <v>24647.75</v>
      </c>
      <c r="F26" s="5">
        <f t="shared" si="0"/>
        <v>24647.75</v>
      </c>
      <c r="G26" s="11">
        <f t="shared" si="1"/>
        <v>0</v>
      </c>
      <c r="I26" s="11">
        <f t="shared" si="2"/>
        <v>98663</v>
      </c>
      <c r="J26" s="11">
        <f t="shared" si="3"/>
        <v>0</v>
      </c>
    </row>
    <row r="27" spans="1:10" x14ac:dyDescent="0.3">
      <c r="A27" s="6" t="s">
        <v>22</v>
      </c>
      <c r="B27" s="7">
        <v>365030</v>
      </c>
      <c r="C27" s="7">
        <v>96992</v>
      </c>
      <c r="D27" s="10">
        <v>89346</v>
      </c>
      <c r="E27" s="10">
        <v>89346</v>
      </c>
      <c r="F27" s="5">
        <f t="shared" si="0"/>
        <v>89346</v>
      </c>
      <c r="G27" s="11">
        <f t="shared" si="1"/>
        <v>0</v>
      </c>
      <c r="I27" s="11">
        <f t="shared" si="2"/>
        <v>365030</v>
      </c>
      <c r="J27" s="11">
        <f t="shared" si="3"/>
        <v>0</v>
      </c>
    </row>
    <row r="28" spans="1:10" x14ac:dyDescent="0.3">
      <c r="A28" s="6" t="s">
        <v>23</v>
      </c>
      <c r="B28" s="7">
        <v>1000</v>
      </c>
      <c r="C28" s="7">
        <v>250</v>
      </c>
      <c r="D28" s="10">
        <v>250</v>
      </c>
      <c r="E28" s="10">
        <v>250</v>
      </c>
      <c r="F28" s="5">
        <f t="shared" si="0"/>
        <v>250</v>
      </c>
      <c r="G28" s="11">
        <f t="shared" si="1"/>
        <v>0</v>
      </c>
      <c r="I28" s="11">
        <f t="shared" si="2"/>
        <v>1000</v>
      </c>
      <c r="J28" s="11">
        <f t="shared" si="3"/>
        <v>0</v>
      </c>
    </row>
    <row r="29" spans="1:10" x14ac:dyDescent="0.3">
      <c r="A29" s="6" t="s">
        <v>24</v>
      </c>
      <c r="B29" s="7">
        <v>2503078</v>
      </c>
      <c r="C29" s="7">
        <v>671787.25</v>
      </c>
      <c r="D29" s="10">
        <v>610430.25</v>
      </c>
      <c r="E29" s="10">
        <v>610430.25</v>
      </c>
      <c r="F29" s="5">
        <f t="shared" si="0"/>
        <v>610430.25</v>
      </c>
      <c r="G29" s="11">
        <f t="shared" si="1"/>
        <v>0</v>
      </c>
      <c r="I29" s="11">
        <f t="shared" si="2"/>
        <v>2503078</v>
      </c>
      <c r="J29" s="11">
        <f t="shared" si="3"/>
        <v>0</v>
      </c>
    </row>
    <row r="30" spans="1:10" x14ac:dyDescent="0.3">
      <c r="A30" s="6" t="s">
        <v>25</v>
      </c>
      <c r="B30" s="7">
        <v>37792</v>
      </c>
      <c r="C30" s="7">
        <v>9906.25</v>
      </c>
      <c r="D30" s="10">
        <v>9295.25</v>
      </c>
      <c r="E30" s="10">
        <v>9295.25</v>
      </c>
      <c r="F30" s="5">
        <f t="shared" si="0"/>
        <v>9295.25</v>
      </c>
      <c r="G30" s="11">
        <f t="shared" si="1"/>
        <v>0</v>
      </c>
      <c r="I30" s="11">
        <f t="shared" si="2"/>
        <v>37792</v>
      </c>
      <c r="J30" s="11">
        <f t="shared" si="3"/>
        <v>0</v>
      </c>
    </row>
    <row r="31" spans="1:10" x14ac:dyDescent="0.3">
      <c r="A31" s="6" t="s">
        <v>26</v>
      </c>
      <c r="B31" s="7">
        <v>909084</v>
      </c>
      <c r="C31" s="7">
        <v>235318.5</v>
      </c>
      <c r="D31" s="10">
        <v>224588.5</v>
      </c>
      <c r="E31" s="10">
        <v>224588.5</v>
      </c>
      <c r="F31" s="5">
        <f t="shared" si="0"/>
        <v>224588.5</v>
      </c>
      <c r="G31" s="11">
        <f t="shared" si="1"/>
        <v>0</v>
      </c>
      <c r="I31" s="11">
        <f t="shared" si="2"/>
        <v>909084</v>
      </c>
      <c r="J31" s="11">
        <f t="shared" si="3"/>
        <v>0</v>
      </c>
    </row>
    <row r="32" spans="1:10" x14ac:dyDescent="0.3">
      <c r="A32" s="6" t="s">
        <v>27</v>
      </c>
      <c r="B32" s="7">
        <v>536053</v>
      </c>
      <c r="C32" s="7">
        <v>170731.75</v>
      </c>
      <c r="D32" s="10">
        <v>121773.75</v>
      </c>
      <c r="E32" s="10">
        <v>121773.75</v>
      </c>
      <c r="F32" s="5">
        <f t="shared" si="0"/>
        <v>121773.75</v>
      </c>
      <c r="G32" s="11">
        <f t="shared" si="1"/>
        <v>0</v>
      </c>
      <c r="I32" s="11">
        <f t="shared" si="2"/>
        <v>536053</v>
      </c>
      <c r="J32" s="11">
        <f t="shared" si="3"/>
        <v>0</v>
      </c>
    </row>
    <row r="33" spans="1:10" x14ac:dyDescent="0.3">
      <c r="A33" s="6" t="s">
        <v>28</v>
      </c>
      <c r="B33" s="7">
        <v>378695</v>
      </c>
      <c r="C33" s="7">
        <v>128291.75</v>
      </c>
      <c r="D33" s="10">
        <v>83467.75</v>
      </c>
      <c r="E33" s="10">
        <v>83467.75</v>
      </c>
      <c r="F33" s="5">
        <f t="shared" si="0"/>
        <v>83467.75</v>
      </c>
      <c r="G33" s="11">
        <f t="shared" si="1"/>
        <v>0</v>
      </c>
      <c r="I33" s="11">
        <f t="shared" si="2"/>
        <v>378695</v>
      </c>
      <c r="J33" s="11">
        <f t="shared" si="3"/>
        <v>0</v>
      </c>
    </row>
    <row r="34" spans="1:10" x14ac:dyDescent="0.3">
      <c r="A34" s="6" t="s">
        <v>29</v>
      </c>
      <c r="B34" s="7">
        <v>410597</v>
      </c>
      <c r="C34" s="7">
        <v>102649.25</v>
      </c>
      <c r="D34" s="10">
        <v>102649.25</v>
      </c>
      <c r="E34" s="10">
        <v>102649.25</v>
      </c>
      <c r="F34" s="5">
        <f t="shared" si="0"/>
        <v>102649.25</v>
      </c>
      <c r="G34" s="11">
        <f t="shared" si="1"/>
        <v>0</v>
      </c>
      <c r="I34" s="11">
        <f t="shared" si="2"/>
        <v>410597</v>
      </c>
      <c r="J34" s="11">
        <f t="shared" si="3"/>
        <v>0</v>
      </c>
    </row>
    <row r="35" spans="1:10" x14ac:dyDescent="0.3">
      <c r="A35" s="6" t="s">
        <v>30</v>
      </c>
      <c r="B35" s="7">
        <v>2500000</v>
      </c>
      <c r="C35" s="7">
        <v>625000</v>
      </c>
      <c r="D35" s="10">
        <v>625000</v>
      </c>
      <c r="E35" s="10">
        <v>625000</v>
      </c>
      <c r="F35" s="5">
        <f t="shared" si="0"/>
        <v>625000</v>
      </c>
      <c r="G35" s="11">
        <f t="shared" si="1"/>
        <v>0</v>
      </c>
      <c r="I35" s="11">
        <f t="shared" si="2"/>
        <v>2500000</v>
      </c>
      <c r="J35" s="11">
        <f t="shared" si="3"/>
        <v>0</v>
      </c>
    </row>
    <row r="36" spans="1:10" x14ac:dyDescent="0.3">
      <c r="A36" s="6" t="s">
        <v>31</v>
      </c>
      <c r="B36" s="7">
        <v>239000</v>
      </c>
      <c r="C36" s="7">
        <v>59750</v>
      </c>
      <c r="D36" s="10">
        <v>59750</v>
      </c>
      <c r="E36" s="10">
        <v>59750</v>
      </c>
      <c r="F36" s="5">
        <f t="shared" si="0"/>
        <v>59750</v>
      </c>
      <c r="G36" s="11">
        <f t="shared" si="1"/>
        <v>0</v>
      </c>
      <c r="I36" s="11">
        <f t="shared" si="2"/>
        <v>239000</v>
      </c>
      <c r="J36" s="11">
        <f t="shared" si="3"/>
        <v>0</v>
      </c>
    </row>
    <row r="37" spans="1:10" x14ac:dyDescent="0.3">
      <c r="A37" s="6" t="s">
        <v>32</v>
      </c>
      <c r="B37" s="7">
        <v>2775</v>
      </c>
      <c r="C37" s="7">
        <v>693.75</v>
      </c>
      <c r="D37" s="10">
        <v>693.75</v>
      </c>
      <c r="E37" s="10">
        <v>693.75</v>
      </c>
      <c r="F37" s="5">
        <f t="shared" si="0"/>
        <v>693.75</v>
      </c>
      <c r="G37" s="11">
        <f t="shared" si="1"/>
        <v>0</v>
      </c>
      <c r="I37" s="11">
        <f t="shared" si="2"/>
        <v>2775</v>
      </c>
      <c r="J37" s="11">
        <f t="shared" si="3"/>
        <v>0</v>
      </c>
    </row>
    <row r="38" spans="1:10" x14ac:dyDescent="0.3">
      <c r="A38" s="6" t="s">
        <v>33</v>
      </c>
      <c r="B38" s="7">
        <v>164724.70000000001</v>
      </c>
      <c r="C38" s="7">
        <v>42776.425000000003</v>
      </c>
      <c r="D38" s="10">
        <v>40649.425000000003</v>
      </c>
      <c r="E38" s="10">
        <v>40649.425000000003</v>
      </c>
      <c r="F38" s="5">
        <f t="shared" si="0"/>
        <v>40649.425000000003</v>
      </c>
      <c r="G38" s="11">
        <f t="shared" si="1"/>
        <v>0</v>
      </c>
      <c r="I38" s="11">
        <f t="shared" si="2"/>
        <v>164724.70000000001</v>
      </c>
      <c r="J38" s="11">
        <f t="shared" si="3"/>
        <v>0</v>
      </c>
    </row>
    <row r="39" spans="1:10" x14ac:dyDescent="0.3">
      <c r="A39" s="6" t="s">
        <v>34</v>
      </c>
      <c r="B39" s="7">
        <v>123463</v>
      </c>
      <c r="C39" s="7">
        <v>31853.5</v>
      </c>
      <c r="D39" s="10">
        <v>30536.5</v>
      </c>
      <c r="E39" s="10">
        <v>30536.5</v>
      </c>
      <c r="F39" s="5">
        <f t="shared" si="0"/>
        <v>30536.5</v>
      </c>
      <c r="G39" s="11">
        <f t="shared" si="1"/>
        <v>0</v>
      </c>
      <c r="I39" s="11">
        <f t="shared" si="2"/>
        <v>123463</v>
      </c>
      <c r="J39" s="11">
        <f t="shared" si="3"/>
        <v>0</v>
      </c>
    </row>
    <row r="40" spans="1:10" x14ac:dyDescent="0.3">
      <c r="A40" s="6" t="s">
        <v>35</v>
      </c>
      <c r="B40" s="7">
        <v>243713</v>
      </c>
      <c r="C40" s="7">
        <v>63826.25</v>
      </c>
      <c r="D40" s="10">
        <v>59962.25</v>
      </c>
      <c r="E40" s="10">
        <v>59962.25</v>
      </c>
      <c r="F40" s="5">
        <f t="shared" si="0"/>
        <v>59962.25</v>
      </c>
      <c r="G40" s="11">
        <f t="shared" si="1"/>
        <v>0</v>
      </c>
      <c r="I40" s="11">
        <f t="shared" si="2"/>
        <v>243713</v>
      </c>
      <c r="J40" s="11">
        <f t="shared" si="3"/>
        <v>0</v>
      </c>
    </row>
    <row r="41" spans="1:10" x14ac:dyDescent="0.3">
      <c r="A41" s="6" t="s">
        <v>36</v>
      </c>
      <c r="B41" s="7">
        <v>1931259</v>
      </c>
      <c r="C41" s="7">
        <v>533420.25</v>
      </c>
      <c r="D41" s="10">
        <v>465946.25</v>
      </c>
      <c r="E41" s="10">
        <v>465946.25</v>
      </c>
      <c r="F41" s="5">
        <f t="shared" si="0"/>
        <v>465946.25</v>
      </c>
      <c r="G41" s="11">
        <f t="shared" si="1"/>
        <v>0</v>
      </c>
      <c r="I41" s="11">
        <f t="shared" si="2"/>
        <v>1931259</v>
      </c>
      <c r="J41" s="11">
        <f t="shared" si="3"/>
        <v>0</v>
      </c>
    </row>
    <row r="42" spans="1:10" x14ac:dyDescent="0.3">
      <c r="A42" s="6" t="s">
        <v>37</v>
      </c>
      <c r="B42" s="7">
        <v>10000</v>
      </c>
      <c r="C42" s="7">
        <v>2500</v>
      </c>
      <c r="D42" s="10">
        <v>2500</v>
      </c>
      <c r="E42" s="10">
        <v>2500</v>
      </c>
      <c r="F42" s="5">
        <f t="shared" si="0"/>
        <v>2500</v>
      </c>
      <c r="G42" s="11">
        <f t="shared" si="1"/>
        <v>0</v>
      </c>
      <c r="I42" s="11">
        <f t="shared" si="2"/>
        <v>10000</v>
      </c>
      <c r="J42" s="11">
        <f t="shared" si="3"/>
        <v>0</v>
      </c>
    </row>
    <row r="43" spans="1:10" x14ac:dyDescent="0.3">
      <c r="A43" s="6" t="s">
        <v>38</v>
      </c>
      <c r="B43" s="7">
        <v>555622</v>
      </c>
      <c r="C43" s="7">
        <v>138905.5</v>
      </c>
      <c r="D43" s="10">
        <v>138905.5</v>
      </c>
      <c r="E43" s="10">
        <v>138905.5</v>
      </c>
      <c r="F43" s="5">
        <f t="shared" si="0"/>
        <v>138905.5</v>
      </c>
      <c r="G43" s="11">
        <f t="shared" si="1"/>
        <v>0</v>
      </c>
      <c r="I43" s="11">
        <f t="shared" si="2"/>
        <v>555622</v>
      </c>
      <c r="J43" s="11">
        <f t="shared" si="3"/>
        <v>0</v>
      </c>
    </row>
    <row r="44" spans="1:10" x14ac:dyDescent="0.3">
      <c r="A44" s="6" t="s">
        <v>39</v>
      </c>
      <c r="B44" s="7">
        <v>596099.19999999995</v>
      </c>
      <c r="C44" s="7">
        <v>149024.79999999999</v>
      </c>
      <c r="D44" s="10">
        <v>149024.79999999999</v>
      </c>
      <c r="E44" s="10">
        <v>149024.79999999999</v>
      </c>
      <c r="F44" s="5">
        <f t="shared" si="0"/>
        <v>149024.79999999999</v>
      </c>
      <c r="G44" s="11">
        <f t="shared" si="1"/>
        <v>0</v>
      </c>
      <c r="I44" s="11">
        <f t="shared" si="2"/>
        <v>596099.19999999995</v>
      </c>
      <c r="J44" s="11">
        <f t="shared" si="3"/>
        <v>0</v>
      </c>
    </row>
    <row r="45" spans="1:10" x14ac:dyDescent="0.3">
      <c r="A45" s="6" t="s">
        <v>40</v>
      </c>
      <c r="B45" s="7">
        <v>1700</v>
      </c>
      <c r="C45" s="7">
        <v>425</v>
      </c>
      <c r="D45" s="10">
        <v>425</v>
      </c>
      <c r="E45" s="10">
        <v>425</v>
      </c>
      <c r="F45" s="5">
        <f t="shared" si="0"/>
        <v>425</v>
      </c>
      <c r="G45" s="11">
        <f t="shared" si="1"/>
        <v>0</v>
      </c>
      <c r="I45" s="11">
        <f t="shared" si="2"/>
        <v>1700</v>
      </c>
      <c r="J45" s="11">
        <f t="shared" si="3"/>
        <v>0</v>
      </c>
    </row>
    <row r="46" spans="1:10" x14ac:dyDescent="0.3">
      <c r="A46" s="6" t="s">
        <v>41</v>
      </c>
      <c r="B46" s="7">
        <v>287920.7</v>
      </c>
      <c r="C46" s="7">
        <v>73933.175000000003</v>
      </c>
      <c r="D46" s="10">
        <v>71329.175000000003</v>
      </c>
      <c r="E46" s="10">
        <v>71329.175000000003</v>
      </c>
      <c r="F46" s="5">
        <f t="shared" si="0"/>
        <v>71329.175000000032</v>
      </c>
      <c r="G46" s="11">
        <f t="shared" si="1"/>
        <v>0</v>
      </c>
      <c r="I46" s="11">
        <f t="shared" si="2"/>
        <v>287920.70000000007</v>
      </c>
      <c r="J46" s="11">
        <f t="shared" si="3"/>
        <v>0</v>
      </c>
    </row>
    <row r="47" spans="1:10" x14ac:dyDescent="0.3">
      <c r="A47" s="6" t="s">
        <v>42</v>
      </c>
      <c r="B47" s="7">
        <v>28489</v>
      </c>
      <c r="C47" s="7">
        <v>7494.25</v>
      </c>
      <c r="D47" s="10">
        <v>6998.25</v>
      </c>
      <c r="E47" s="10">
        <v>6998.25</v>
      </c>
      <c r="F47" s="5">
        <f t="shared" si="0"/>
        <v>6998.25</v>
      </c>
      <c r="G47" s="11">
        <f t="shared" si="1"/>
        <v>0</v>
      </c>
      <c r="I47" s="11">
        <f t="shared" si="2"/>
        <v>28489</v>
      </c>
      <c r="J47" s="11">
        <f t="shared" si="3"/>
        <v>0</v>
      </c>
    </row>
    <row r="48" spans="1:10" x14ac:dyDescent="0.3">
      <c r="A48" s="6" t="s">
        <v>43</v>
      </c>
      <c r="B48" s="7">
        <v>117500</v>
      </c>
      <c r="C48" s="7">
        <v>29375</v>
      </c>
      <c r="D48" s="10">
        <v>29375</v>
      </c>
      <c r="E48" s="10">
        <v>29375</v>
      </c>
      <c r="F48" s="5">
        <f t="shared" si="0"/>
        <v>29375</v>
      </c>
      <c r="G48" s="11">
        <f t="shared" si="1"/>
        <v>0</v>
      </c>
      <c r="I48" s="11">
        <f t="shared" si="2"/>
        <v>117500</v>
      </c>
      <c r="J48" s="11">
        <f t="shared" si="3"/>
        <v>0</v>
      </c>
    </row>
    <row r="49" spans="1:10" x14ac:dyDescent="0.3">
      <c r="A49" s="6" t="s">
        <v>44</v>
      </c>
      <c r="B49" s="7">
        <v>495180</v>
      </c>
      <c r="C49" s="7">
        <v>136344.75</v>
      </c>
      <c r="D49" s="10">
        <v>119611.75</v>
      </c>
      <c r="E49" s="10">
        <v>119611.75</v>
      </c>
      <c r="F49" s="5">
        <f t="shared" si="0"/>
        <v>119611.75</v>
      </c>
      <c r="G49" s="11">
        <f t="shared" si="1"/>
        <v>0</v>
      </c>
      <c r="I49" s="11">
        <f t="shared" si="2"/>
        <v>495180</v>
      </c>
      <c r="J49" s="11">
        <f t="shared" si="3"/>
        <v>0</v>
      </c>
    </row>
    <row r="50" spans="1:10" x14ac:dyDescent="0.3">
      <c r="A50" s="6" t="s">
        <v>45</v>
      </c>
      <c r="B50" s="7">
        <v>84750</v>
      </c>
      <c r="C50" s="7">
        <v>21187.5</v>
      </c>
      <c r="D50" s="10">
        <v>21187.5</v>
      </c>
      <c r="E50" s="10">
        <v>21187.5</v>
      </c>
      <c r="F50" s="5">
        <f t="shared" si="0"/>
        <v>21187.5</v>
      </c>
      <c r="G50" s="11">
        <f t="shared" si="1"/>
        <v>0</v>
      </c>
      <c r="I50" s="11">
        <f t="shared" si="2"/>
        <v>84750</v>
      </c>
      <c r="J50" s="11">
        <f t="shared" si="3"/>
        <v>0</v>
      </c>
    </row>
    <row r="51" spans="1:10" x14ac:dyDescent="0.3">
      <c r="A51" s="6" t="s">
        <v>46</v>
      </c>
      <c r="B51" s="7">
        <v>190402</v>
      </c>
      <c r="C51" s="7">
        <v>47600.5</v>
      </c>
      <c r="D51" s="10">
        <v>47600.5</v>
      </c>
      <c r="E51" s="10">
        <v>47600.5</v>
      </c>
      <c r="F51" s="5">
        <f t="shared" si="0"/>
        <v>47600.5</v>
      </c>
      <c r="G51" s="11">
        <f t="shared" si="1"/>
        <v>0</v>
      </c>
      <c r="I51" s="11">
        <f t="shared" si="2"/>
        <v>190402</v>
      </c>
      <c r="J51" s="11">
        <f t="shared" si="3"/>
        <v>0</v>
      </c>
    </row>
    <row r="52" spans="1:10" x14ac:dyDescent="0.3">
      <c r="A52" s="6" t="s">
        <v>47</v>
      </c>
      <c r="B52" s="7">
        <v>130500</v>
      </c>
      <c r="C52" s="7">
        <v>32625</v>
      </c>
      <c r="D52" s="10">
        <v>32625</v>
      </c>
      <c r="E52" s="10">
        <v>32625</v>
      </c>
      <c r="F52" s="5">
        <f t="shared" si="0"/>
        <v>32625</v>
      </c>
      <c r="G52" s="11">
        <f t="shared" si="1"/>
        <v>0</v>
      </c>
      <c r="I52" s="11">
        <f t="shared" si="2"/>
        <v>130500</v>
      </c>
      <c r="J52" s="11">
        <f t="shared" si="3"/>
        <v>0</v>
      </c>
    </row>
    <row r="53" spans="1:10" x14ac:dyDescent="0.3">
      <c r="A53" s="6" t="s">
        <v>48</v>
      </c>
      <c r="B53" s="7">
        <v>5102362</v>
      </c>
      <c r="C53" s="7">
        <v>1280268.25</v>
      </c>
      <c r="D53" s="10">
        <v>1274031.25</v>
      </c>
      <c r="E53" s="10">
        <v>1274031.25</v>
      </c>
      <c r="F53" s="5">
        <f t="shared" si="0"/>
        <v>1274031.25</v>
      </c>
      <c r="G53" s="11">
        <f t="shared" si="1"/>
        <v>0</v>
      </c>
      <c r="I53" s="11">
        <f t="shared" si="2"/>
        <v>5102362</v>
      </c>
      <c r="J53" s="11">
        <f t="shared" si="3"/>
        <v>0</v>
      </c>
    </row>
    <row r="54" spans="1:10" x14ac:dyDescent="0.3">
      <c r="A54" s="6" t="s">
        <v>49</v>
      </c>
      <c r="B54" s="7">
        <v>3005545</v>
      </c>
      <c r="C54" s="7">
        <v>751386.25</v>
      </c>
      <c r="D54" s="10">
        <v>751386.25</v>
      </c>
      <c r="E54" s="10">
        <v>751386.25</v>
      </c>
      <c r="F54" s="5">
        <f t="shared" si="0"/>
        <v>751386.25</v>
      </c>
      <c r="G54" s="11">
        <f t="shared" si="1"/>
        <v>0</v>
      </c>
      <c r="I54" s="11">
        <f t="shared" si="2"/>
        <v>3005545</v>
      </c>
      <c r="J54" s="11">
        <f t="shared" si="3"/>
        <v>0</v>
      </c>
    </row>
    <row r="55" spans="1:10" x14ac:dyDescent="0.3">
      <c r="A55" s="6" t="s">
        <v>0</v>
      </c>
      <c r="B55" s="7">
        <v>118000</v>
      </c>
      <c r="C55" s="7">
        <v>118000</v>
      </c>
      <c r="D55" s="10">
        <v>0</v>
      </c>
      <c r="E55" s="10">
        <v>0</v>
      </c>
      <c r="F55" s="5">
        <f t="shared" si="0"/>
        <v>0</v>
      </c>
      <c r="G55" s="11">
        <f t="shared" si="1"/>
        <v>0</v>
      </c>
      <c r="I55" s="11">
        <f t="shared" si="2"/>
        <v>118000</v>
      </c>
      <c r="J55" s="11">
        <f t="shared" si="3"/>
        <v>0</v>
      </c>
    </row>
    <row r="56" spans="1:10" x14ac:dyDescent="0.3">
      <c r="A56" s="6" t="s">
        <v>50</v>
      </c>
      <c r="B56" s="7">
        <v>59716</v>
      </c>
      <c r="C56" s="7">
        <v>14929</v>
      </c>
      <c r="D56" s="10">
        <v>14929</v>
      </c>
      <c r="E56" s="10">
        <v>14929</v>
      </c>
      <c r="F56" s="5">
        <f t="shared" si="0"/>
        <v>14929</v>
      </c>
      <c r="G56" s="11">
        <f t="shared" si="1"/>
        <v>0</v>
      </c>
      <c r="I56" s="11">
        <f t="shared" si="2"/>
        <v>59716</v>
      </c>
      <c r="J56" s="11">
        <f t="shared" si="3"/>
        <v>0</v>
      </c>
    </row>
    <row r="57" spans="1:10" x14ac:dyDescent="0.3">
      <c r="A57" s="6" t="s">
        <v>51</v>
      </c>
      <c r="B57" s="7">
        <v>385032.5</v>
      </c>
      <c r="C57" s="7">
        <v>105762.875</v>
      </c>
      <c r="D57" s="10">
        <v>93089.875</v>
      </c>
      <c r="E57" s="10">
        <v>93089.875</v>
      </c>
      <c r="F57" s="5">
        <f t="shared" si="0"/>
        <v>93089.875</v>
      </c>
      <c r="G57" s="11">
        <f t="shared" si="1"/>
        <v>0</v>
      </c>
      <c r="I57" s="11">
        <f t="shared" si="2"/>
        <v>385032.5</v>
      </c>
      <c r="J57" s="11">
        <f t="shared" si="3"/>
        <v>0</v>
      </c>
    </row>
    <row r="58" spans="1:10" x14ac:dyDescent="0.3">
      <c r="A58" s="6" t="s">
        <v>52</v>
      </c>
      <c r="B58" s="7">
        <v>315717</v>
      </c>
      <c r="C58" s="7">
        <v>79023</v>
      </c>
      <c r="D58" s="10">
        <v>78898</v>
      </c>
      <c r="E58" s="10">
        <v>78898</v>
      </c>
      <c r="F58" s="5">
        <f t="shared" si="0"/>
        <v>78898</v>
      </c>
      <c r="G58" s="11">
        <f t="shared" si="1"/>
        <v>0</v>
      </c>
      <c r="I58" s="11">
        <f t="shared" si="2"/>
        <v>315717</v>
      </c>
      <c r="J58" s="11">
        <f t="shared" si="3"/>
        <v>0</v>
      </c>
    </row>
    <row r="59" spans="1:10" x14ac:dyDescent="0.3">
      <c r="A59" s="6" t="s">
        <v>53</v>
      </c>
      <c r="B59" s="7">
        <v>94856.76999999999</v>
      </c>
      <c r="C59" s="7">
        <v>23714.192499999997</v>
      </c>
      <c r="D59" s="10">
        <v>23714.192499999997</v>
      </c>
      <c r="E59" s="10">
        <v>23714.192499999997</v>
      </c>
      <c r="F59" s="5">
        <f t="shared" si="0"/>
        <v>23714.19249999999</v>
      </c>
      <c r="G59" s="11">
        <f t="shared" si="1"/>
        <v>0</v>
      </c>
      <c r="I59" s="11">
        <f t="shared" si="2"/>
        <v>94856.769999999975</v>
      </c>
      <c r="J59" s="11">
        <f t="shared" si="3"/>
        <v>0</v>
      </c>
    </row>
    <row r="60" spans="1:10" x14ac:dyDescent="0.3">
      <c r="A60" s="6" t="s">
        <v>67</v>
      </c>
      <c r="B60" s="7">
        <v>69330</v>
      </c>
      <c r="C60" s="7">
        <v>36082.5</v>
      </c>
      <c r="D60" s="10">
        <v>11082.5</v>
      </c>
      <c r="E60" s="10">
        <v>11082.5</v>
      </c>
      <c r="F60" s="5">
        <f t="shared" si="0"/>
        <v>11082.5</v>
      </c>
      <c r="G60" s="11">
        <f t="shared" si="1"/>
        <v>0</v>
      </c>
      <c r="I60" s="11">
        <f t="shared" si="2"/>
        <v>69330</v>
      </c>
      <c r="J60" s="11">
        <f t="shared" si="3"/>
        <v>0</v>
      </c>
    </row>
    <row r="61" spans="1:10" x14ac:dyDescent="0.3">
      <c r="A61" s="6" t="s">
        <v>54</v>
      </c>
      <c r="B61" s="7">
        <v>140055.13</v>
      </c>
      <c r="C61" s="7">
        <v>36864.782500000001</v>
      </c>
      <c r="D61" s="10">
        <v>34396.782500000001</v>
      </c>
      <c r="E61" s="10">
        <v>34396.782500000001</v>
      </c>
      <c r="F61" s="5">
        <f t="shared" si="0"/>
        <v>34396.782500000001</v>
      </c>
      <c r="G61" s="11">
        <f t="shared" si="1"/>
        <v>0</v>
      </c>
      <c r="I61" s="11">
        <f t="shared" si="2"/>
        <v>140055.13</v>
      </c>
      <c r="J61" s="11">
        <f t="shared" si="3"/>
        <v>0</v>
      </c>
    </row>
    <row r="62" spans="1:10" x14ac:dyDescent="0.3">
      <c r="A62" s="6" t="s">
        <v>55</v>
      </c>
      <c r="B62" s="7">
        <v>1622742</v>
      </c>
      <c r="C62" s="7">
        <v>424469.25</v>
      </c>
      <c r="D62" s="10">
        <v>399424.25</v>
      </c>
      <c r="E62" s="10">
        <f>399424.25+56250</f>
        <v>455674.25</v>
      </c>
      <c r="F62" s="5">
        <f t="shared" si="0"/>
        <v>343174.25</v>
      </c>
      <c r="G62" s="11">
        <f t="shared" si="1"/>
        <v>112500</v>
      </c>
      <c r="I62" s="11">
        <f t="shared" si="2"/>
        <v>1622742</v>
      </c>
      <c r="J62" s="11">
        <f t="shared" si="3"/>
        <v>0</v>
      </c>
    </row>
    <row r="63" spans="1:10" x14ac:dyDescent="0.3">
      <c r="A63" s="6" t="s">
        <v>56</v>
      </c>
      <c r="B63" s="7">
        <v>130028</v>
      </c>
      <c r="C63" s="7">
        <v>32591</v>
      </c>
      <c r="D63" s="10">
        <v>32479</v>
      </c>
      <c r="E63" s="10">
        <v>32479</v>
      </c>
      <c r="F63" s="5">
        <f t="shared" si="0"/>
        <v>32479</v>
      </c>
      <c r="G63" s="11">
        <f t="shared" si="1"/>
        <v>0</v>
      </c>
      <c r="I63" s="11">
        <f t="shared" si="2"/>
        <v>130028</v>
      </c>
      <c r="J63" s="11">
        <f t="shared" si="3"/>
        <v>0</v>
      </c>
    </row>
    <row r="64" spans="1:10" x14ac:dyDescent="0.3">
      <c r="A64" s="6" t="s">
        <v>57</v>
      </c>
      <c r="B64" s="7">
        <v>7000</v>
      </c>
      <c r="C64" s="7">
        <v>1750</v>
      </c>
      <c r="D64" s="10">
        <v>1750</v>
      </c>
      <c r="E64" s="10">
        <v>1750</v>
      </c>
      <c r="F64" s="5">
        <f t="shared" si="0"/>
        <v>1750</v>
      </c>
      <c r="G64" s="11">
        <f t="shared" si="1"/>
        <v>0</v>
      </c>
      <c r="I64" s="11">
        <f t="shared" si="2"/>
        <v>7000</v>
      </c>
      <c r="J64" s="11">
        <f t="shared" si="3"/>
        <v>0</v>
      </c>
    </row>
    <row r="65" spans="1:10" x14ac:dyDescent="0.3">
      <c r="A65" s="6" t="s">
        <v>58</v>
      </c>
      <c r="B65" s="7">
        <v>70569</v>
      </c>
      <c r="C65" s="7">
        <v>17642.25</v>
      </c>
      <c r="D65" s="10">
        <v>17642.25</v>
      </c>
      <c r="E65" s="10">
        <v>17642.25</v>
      </c>
      <c r="F65" s="5">
        <f t="shared" si="0"/>
        <v>17642.25</v>
      </c>
      <c r="G65" s="11">
        <f t="shared" si="1"/>
        <v>0</v>
      </c>
      <c r="I65" s="11">
        <f t="shared" si="2"/>
        <v>70569</v>
      </c>
      <c r="J65" s="11">
        <f t="shared" si="3"/>
        <v>0</v>
      </c>
    </row>
    <row r="66" spans="1:10" x14ac:dyDescent="0.3">
      <c r="A66" s="6" t="s">
        <v>59</v>
      </c>
      <c r="B66" s="7">
        <v>573908</v>
      </c>
      <c r="C66" s="7">
        <v>147620.75</v>
      </c>
      <c r="D66" s="10">
        <v>142095.75</v>
      </c>
      <c r="E66" s="10">
        <v>142095.75</v>
      </c>
      <c r="F66" s="5">
        <f t="shared" si="0"/>
        <v>142095.75</v>
      </c>
      <c r="G66" s="11">
        <f t="shared" si="1"/>
        <v>0</v>
      </c>
      <c r="I66" s="11">
        <f t="shared" si="2"/>
        <v>573908</v>
      </c>
      <c r="J66" s="11">
        <f t="shared" si="3"/>
        <v>0</v>
      </c>
    </row>
    <row r="67" spans="1:10" x14ac:dyDescent="0.3">
      <c r="A67" s="6" t="s">
        <v>60</v>
      </c>
      <c r="B67" s="7">
        <v>39654.54</v>
      </c>
      <c r="C67" s="7">
        <v>9913.6350000000002</v>
      </c>
      <c r="D67" s="10">
        <v>9913.6350000000002</v>
      </c>
      <c r="E67" s="10">
        <v>9913.6350000000002</v>
      </c>
      <c r="F67" s="5">
        <f t="shared" si="0"/>
        <v>9913.6349999999966</v>
      </c>
      <c r="G67" s="11">
        <f t="shared" si="1"/>
        <v>0</v>
      </c>
      <c r="I67" s="11">
        <f t="shared" si="2"/>
        <v>39654.539999999994</v>
      </c>
      <c r="J67" s="11">
        <f t="shared" si="3"/>
        <v>0</v>
      </c>
    </row>
    <row r="68" spans="1:10" x14ac:dyDescent="0.3">
      <c r="A68" s="6" t="s">
        <v>61</v>
      </c>
      <c r="B68" s="7">
        <v>14254225</v>
      </c>
      <c r="C68" s="7">
        <v>3563556.25</v>
      </c>
      <c r="D68" s="10">
        <v>3563556.25</v>
      </c>
      <c r="E68" s="10">
        <v>3563556.25</v>
      </c>
      <c r="F68" s="5">
        <f t="shared" si="0"/>
        <v>3563556.25</v>
      </c>
      <c r="G68" s="11">
        <f t="shared" si="1"/>
        <v>0</v>
      </c>
      <c r="I68" s="11">
        <f t="shared" si="2"/>
        <v>14254225</v>
      </c>
      <c r="J68" s="11">
        <f t="shared" si="3"/>
        <v>0</v>
      </c>
    </row>
    <row r="69" spans="1:10" x14ac:dyDescent="0.3">
      <c r="A69" s="6" t="s">
        <v>62</v>
      </c>
      <c r="B69" s="7">
        <v>62960</v>
      </c>
      <c r="C69" s="7">
        <v>15740</v>
      </c>
      <c r="D69" s="10">
        <v>15740</v>
      </c>
      <c r="E69" s="10">
        <v>15740</v>
      </c>
      <c r="F69" s="5">
        <f t="shared" si="0"/>
        <v>15740</v>
      </c>
      <c r="G69" s="11">
        <f t="shared" si="1"/>
        <v>0</v>
      </c>
      <c r="I69" s="11">
        <f t="shared" si="2"/>
        <v>62960</v>
      </c>
      <c r="J69" s="11">
        <f t="shared" si="3"/>
        <v>0</v>
      </c>
    </row>
    <row r="70" spans="1:10" hidden="1" x14ac:dyDescent="0.3">
      <c r="A70" s="6" t="s">
        <v>63</v>
      </c>
      <c r="B70" s="7">
        <v>0</v>
      </c>
      <c r="C70" s="7">
        <v>0</v>
      </c>
      <c r="D70" s="10">
        <v>0</v>
      </c>
      <c r="E70" s="10">
        <v>0</v>
      </c>
      <c r="F70" s="5">
        <f t="shared" si="0"/>
        <v>0</v>
      </c>
      <c r="G70" s="11">
        <f t="shared" si="1"/>
        <v>0</v>
      </c>
      <c r="I70" s="11">
        <f t="shared" si="2"/>
        <v>0</v>
      </c>
      <c r="J70" s="11">
        <f t="shared" si="3"/>
        <v>0</v>
      </c>
    </row>
    <row r="71" spans="1:10" x14ac:dyDescent="0.3">
      <c r="A71" s="6" t="s">
        <v>64</v>
      </c>
      <c r="B71" s="7">
        <v>590200</v>
      </c>
      <c r="C71" s="7">
        <v>147550</v>
      </c>
      <c r="D71" s="10">
        <v>147550</v>
      </c>
      <c r="E71" s="10">
        <f>147550+125000</f>
        <v>272550</v>
      </c>
      <c r="F71" s="7">
        <f t="shared" si="0"/>
        <v>22550</v>
      </c>
      <c r="G71" s="11">
        <f t="shared" si="1"/>
        <v>250000</v>
      </c>
      <c r="I71" s="11">
        <f t="shared" si="2"/>
        <v>590200</v>
      </c>
      <c r="J71" s="11">
        <f t="shared" si="3"/>
        <v>0</v>
      </c>
    </row>
    <row r="72" spans="1:10" x14ac:dyDescent="0.3">
      <c r="A72" s="12" t="s">
        <v>65</v>
      </c>
      <c r="B72" s="13">
        <v>43908080.739999995</v>
      </c>
      <c r="C72" s="13">
        <v>11731380.684999999</v>
      </c>
      <c r="D72" s="13">
        <f>+SUM(D9:D71)</f>
        <v>10739651.684999999</v>
      </c>
      <c r="E72" s="13">
        <f>+SUM(E9:E71)</f>
        <v>10920901.684999999</v>
      </c>
      <c r="F72" s="13">
        <f>+SUM(F9:F71)</f>
        <v>10516146.684999999</v>
      </c>
      <c r="G72" s="11">
        <f t="shared" si="1"/>
        <v>404755</v>
      </c>
      <c r="I72" s="11">
        <f t="shared" si="2"/>
        <v>43908080.739999995</v>
      </c>
      <c r="J72" s="11">
        <f t="shared" si="3"/>
        <v>0</v>
      </c>
    </row>
  </sheetData>
  <mergeCells count="9">
    <mergeCell ref="A1:F1"/>
    <mergeCell ref="A2:F2"/>
    <mergeCell ref="A3:F3"/>
    <mergeCell ref="F6:F8"/>
    <mergeCell ref="A6:A8"/>
    <mergeCell ref="B6:B8"/>
    <mergeCell ref="C6:C8"/>
    <mergeCell ref="D6:D8"/>
    <mergeCell ref="E6:E8"/>
  </mergeCells>
  <pageMargins left="0.7" right="0.7" top="0.75" bottom="0.75" header="0.3" footer="0.3"/>
  <pageSetup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BEAFE12B1AB74894718C96CFDCAF00" ma:contentTypeVersion="10" ma:contentTypeDescription="Create a new document." ma:contentTypeScope="" ma:versionID="7d2f83a81af2fd65d31233da163e8f7b">
  <xsd:schema xmlns:xsd="http://www.w3.org/2001/XMLSchema" xmlns:xs="http://www.w3.org/2001/XMLSchema" xmlns:p="http://schemas.microsoft.com/office/2006/metadata/properties" xmlns:ns2="d5b78da2-be87-4f08-b0c1-520b4545b304" xmlns:ns3="db5f3c0f-03ec-4ece-9fce-af4884159748" targetNamespace="http://schemas.microsoft.com/office/2006/metadata/properties" ma:root="true" ma:fieldsID="48656472194e4ecd8408b66c176484e6" ns2:_="" ns3:_="">
    <xsd:import namespace="d5b78da2-be87-4f08-b0c1-520b4545b304"/>
    <xsd:import namespace="db5f3c0f-03ec-4ece-9fce-af4884159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78da2-be87-4f08-b0c1-520b4545b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f3c0f-03ec-4ece-9fce-af4884159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DE844-A8C1-491F-A735-933D78E51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78da2-be87-4f08-b0c1-520b4545b304"/>
    <ds:schemaRef ds:uri="db5f3c0f-03ec-4ece-9fce-af4884159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33C7ED-35F9-46A4-84C7-2681E2F67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89A333-837E-4C6E-975A-F408A14A45A5}">
  <ds:schemaRefs>
    <ds:schemaRef ds:uri="http://schemas.microsoft.com/office/2006/documentManagement/types"/>
    <ds:schemaRef ds:uri="d5b78da2-be87-4f08-b0c1-520b4545b304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db5f3c0f-03ec-4ece-9fce-af488415974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Board Documents</vt:lpstr>
      <vt:lpstr>'For Board Documents'!Print_Area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Felecia Bowman</dc:creator>
  <cp:keywords/>
  <dc:description/>
  <cp:lastModifiedBy>Justin Martin</cp:lastModifiedBy>
  <cp:revision/>
  <cp:lastPrinted>2021-11-15T14:26:25Z</cp:lastPrinted>
  <dcterms:created xsi:type="dcterms:W3CDTF">2020-03-19T17:45:01Z</dcterms:created>
  <dcterms:modified xsi:type="dcterms:W3CDTF">2021-11-15T14:30:44Z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0x01010097BEAFE12B1AB74894718C96CFDCAF00</vt:lpwstr>
  </property>
</Properties>
</file>